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190" windowHeight="5580"/>
  </bookViews>
  <sheets>
    <sheet name="chmelnice" sheetId="9" r:id="rId1"/>
  </sheets>
  <definedNames>
    <definedName name="_xlnm.Print_Area" localSheetId="0">chmelnice!$B$1:$O$45</definedName>
  </definedNames>
  <calcPr calcId="145621"/>
</workbook>
</file>

<file path=xl/calcChain.xml><?xml version="1.0" encoding="utf-8"?>
<calcChain xmlns="http://schemas.openxmlformats.org/spreadsheetml/2006/main">
  <c r="G28" i="9" l="1"/>
  <c r="G29" i="9"/>
  <c r="G15" i="9"/>
  <c r="G16" i="9"/>
  <c r="G17" i="9"/>
  <c r="G18" i="9"/>
  <c r="G19" i="9"/>
  <c r="G20" i="9"/>
  <c r="G21" i="9"/>
  <c r="G22" i="9"/>
  <c r="O28" i="9"/>
  <c r="O29" i="9"/>
  <c r="K28" i="9"/>
  <c r="K29" i="9"/>
  <c r="O15" i="9"/>
  <c r="O16" i="9"/>
  <c r="O17" i="9"/>
  <c r="O18" i="9"/>
  <c r="O19" i="9"/>
  <c r="O20" i="9"/>
  <c r="O21" i="9"/>
  <c r="O22" i="9"/>
  <c r="K14" i="9"/>
  <c r="K15" i="9"/>
  <c r="K16" i="9"/>
  <c r="K17" i="9"/>
  <c r="K18" i="9"/>
  <c r="K19" i="9"/>
  <c r="K20" i="9"/>
  <c r="K21" i="9"/>
  <c r="O27" i="9" l="1"/>
  <c r="O14" i="9"/>
  <c r="N10" i="9"/>
  <c r="N35" i="9" s="1"/>
  <c r="K27" i="9"/>
  <c r="J10" i="9"/>
  <c r="J35" i="9" s="1"/>
  <c r="K22" i="9"/>
  <c r="G27" i="9"/>
  <c r="G14" i="9"/>
  <c r="O30" i="9" l="1"/>
  <c r="K30" i="9"/>
  <c r="O23" i="9"/>
  <c r="K23" i="9"/>
  <c r="G23" i="9"/>
  <c r="F10" i="9"/>
  <c r="F35" i="9" s="1"/>
  <c r="G30" i="9"/>
  <c r="N34" i="9" l="1"/>
  <c r="N36" i="9" s="1"/>
  <c r="J34" i="9"/>
  <c r="J36" i="9" s="1"/>
  <c r="F34" i="9"/>
  <c r="G34" i="9" s="1"/>
  <c r="G36" i="9" s="1"/>
  <c r="I7" i="9" l="1"/>
  <c r="G37" i="9"/>
  <c r="K34" i="9"/>
  <c r="K36" i="9" s="1"/>
  <c r="G38" i="9" s="1"/>
  <c r="O34" i="9"/>
  <c r="O36" i="9" s="1"/>
  <c r="F36" i="9"/>
  <c r="G39" i="9" l="1"/>
  <c r="G40" i="9" s="1"/>
  <c r="G41" i="9" s="1"/>
</calcChain>
</file>

<file path=xl/sharedStrings.xml><?xml version="1.0" encoding="utf-8"?>
<sst xmlns="http://schemas.openxmlformats.org/spreadsheetml/2006/main" count="75" uniqueCount="54">
  <si>
    <t>Drůbeží trus sušený</t>
  </si>
  <si>
    <t>Drůbeží trus s podestýlkou</t>
  </si>
  <si>
    <t>Kejda skotu</t>
  </si>
  <si>
    <t>Kejda prasat</t>
  </si>
  <si>
    <t>Digestát</t>
  </si>
  <si>
    <t>Separát digestátu, tuhý digestát</t>
  </si>
  <si>
    <t xml:space="preserve">Hnůj, separát kejdy </t>
  </si>
  <si>
    <t>Výměra (ha)</t>
  </si>
  <si>
    <t>Kompost s poměrem C:N 10 a vyšším</t>
  </si>
  <si>
    <t>Obchodní  závod</t>
  </si>
  <si>
    <t>Hospodářský rok</t>
  </si>
  <si>
    <t>Tabulka č. 1 Základní údaje</t>
  </si>
  <si>
    <t xml:space="preserve">Obhospodařovaná plocha </t>
  </si>
  <si>
    <t>Základní rozsah potřebných opatření (přepočet na hektary)</t>
  </si>
  <si>
    <t>Přepočtená plocha (ha)</t>
  </si>
  <si>
    <t>Celková spotřeba (t)</t>
  </si>
  <si>
    <t>Celkem</t>
  </si>
  <si>
    <t xml:space="preserve">Směrná dávka (t/ha) </t>
  </si>
  <si>
    <t>Použití statkových hnojiv rostlinného původu a půdoochranných technologií</t>
  </si>
  <si>
    <t>Položka</t>
  </si>
  <si>
    <t>Vysvětlivky:</t>
  </si>
  <si>
    <t>2022/2023</t>
  </si>
  <si>
    <t>Váhový koeficient 
(na 1 ha)</t>
  </si>
  <si>
    <t>Výměra 
(ha)</t>
  </si>
  <si>
    <t>Podíl z výměry chmelnic (%)</t>
  </si>
  <si>
    <t>Rozsah provedených opatření (součet celkových hodnot z tabulek č. 3 a 4 a převod na %)</t>
  </si>
  <si>
    <t>Rozsah potřebných opatření (hodnoty z tabulky č. 2)</t>
  </si>
  <si>
    <t>Chmelnice</t>
  </si>
  <si>
    <t>Meziplodiny (nad 8 týdnů bez odvozu zelené hmoty), na výměře chmelnic</t>
  </si>
  <si>
    <t>Meziplodiny (nad 8 týdnů s odvozem zelené hmoty), na výměře chmelnic</t>
  </si>
  <si>
    <t xml:space="preserve">Použití hnojiv </t>
  </si>
  <si>
    <t>Rozsah potřebných opatření 
(%, ha) </t>
  </si>
  <si>
    <t>2021/2022</t>
  </si>
  <si>
    <t xml:space="preserve">Průměrná hodnota výpočtu za příslušný hospodářský rok a dva předchozí hospodářské roky </t>
  </si>
  <si>
    <t xml:space="preserve">Průměrná hodnota výpočtu za příslušný hospodářský rok a předchozí hospodářský rok </t>
  </si>
  <si>
    <t>Nejvyšší hodnota – použitá k hodnocení splnění podmínky</t>
  </si>
  <si>
    <r>
      <t xml:space="preserve">Tabulka č. 2 Výměra chmelnic </t>
    </r>
    <r>
      <rPr>
        <i/>
        <sz val="11"/>
        <color theme="1"/>
        <rFont val="Calibri"/>
        <family val="2"/>
        <charset val="238"/>
        <scheme val="minor"/>
      </rPr>
      <t>(podle údajů pro žádost o dotace)</t>
    </r>
  </si>
  <si>
    <t>Kompost s poměrem C:N nižším než 10</t>
  </si>
  <si>
    <t>Výpočet pro vyhodnocení hospodaření s organickou hmotou ve chmelnicích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</si>
  <si>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</si>
  <si>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Zapravení rostlinného zbytku po sklizni chmele, vzniklého na výměře chmelnic</t>
    </r>
    <r>
      <rPr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</si>
  <si>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Tabulka č. 5 Vyhodnocení hospodaření s organickou hmotou ve chmelnicích 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</si>
  <si>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opatření)</t>
    </r>
  </si>
  <si>
    <r>
      <t>*)</t>
    </r>
    <r>
      <rPr>
        <sz val="11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</si>
  <si>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**) </t>
    </r>
    <r>
      <rPr>
        <sz val="11"/>
        <color theme="1"/>
        <rFont val="Calibri"/>
        <family val="2"/>
        <charset val="238"/>
        <scheme val="minor"/>
      </rPr>
      <t>Neuvádí se hektary zapravení, ale hektary (příp. vynásobené počtem let), kde a kdy rostlinný zbytek po sklizni chmele (zapravený ve sledovaném hospodářském roce) vznikl.</t>
    </r>
  </si>
  <si>
    <r>
      <rPr>
        <b/>
        <sz val="11"/>
        <color rgb="FF000000"/>
        <rFont val="Calibri"/>
        <family val="2"/>
        <charset val="238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</si>
  <si>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t>(od 1. 7. 2021 do 30. 6. 2022)</t>
  </si>
  <si>
    <r>
      <rPr>
        <b/>
        <sz val="11"/>
        <color rgb="FF006600"/>
        <rFont val="Calibri"/>
        <family val="2"/>
        <charset val="238"/>
        <scheme val="minor"/>
      </rPr>
      <t>Verze 1</t>
    </r>
    <r>
      <rPr>
        <sz val="11"/>
        <color rgb="FF006600"/>
        <rFont val="Calibri"/>
        <family val="2"/>
        <charset val="238"/>
        <scheme val="minor"/>
      </rPr>
      <t xml:space="preserve"> (31. 7. 2023, výpočet podle nařízení vlády č. 83/2023 Sb., o stanovení podmínek poskytování přímých plateb zemědělcům)</t>
    </r>
  </si>
  <si>
    <t>Pokud je výsledkem výpočtu za hospodářský rok 2022/23 záporná hodnota (ř. 36), proveďte výpočet i za jeden nebo dva předchozí hospodářské roky. Podmínka je pak splněna, pokud alespoň jedna z vypočtených průměrných hodnot je kladná.</t>
  </si>
  <si>
    <t>2020/2021</t>
  </si>
  <si>
    <t>(od 1. 7. 2020 do 30. 6. 2021)</t>
  </si>
  <si>
    <r>
      <t xml:space="preserve">Tabulka č. 3 Dodání organické hmoty do půdy </t>
    </r>
    <r>
      <rPr>
        <i/>
        <sz val="11"/>
        <color rgb="FF006600"/>
        <rFont val="Calibri"/>
        <family val="2"/>
        <charset val="238"/>
        <scheme val="minor"/>
      </rPr>
      <t>(celková spotřeba v období od 1. 7. 2022 do 30. 6. 2023, na výměře chmelnic)</t>
    </r>
  </si>
  <si>
    <r>
      <t xml:space="preserve">Tabulka č. 4 Dodání organické hmoty do půdy a další opatření </t>
    </r>
    <r>
      <rPr>
        <i/>
        <sz val="11"/>
        <color rgb="FF006600"/>
        <rFont val="Calibri"/>
        <family val="2"/>
        <charset val="238"/>
        <scheme val="minor"/>
      </rPr>
      <t>(v období od 1. 7. 2022 do 30. 6. 2023)</t>
    </r>
  </si>
  <si>
    <t>Výpočet je nutné zpracovat do 30. 9. 2023 a předložit v případě kontroly na místě.
Při dodatečném předložení výpočtu do 30 dnů po kontrole – snížení ekoplatby na chmelnice o 3 %. 
Při nepředložení výpočtu ani do 30 dnů po kontrole – ekoplatba na chmelnice se neposkytne.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</si>
</sst>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6600"/>
      <name val="Calibri"/>
      <family val="2"/>
      <charset val="238"/>
      <scheme val="minor"/>
    </font>
    <font>
      <b/>
      <sz val="11"/>
      <color rgb="FF006600"/>
      <name val="Calibri"/>
      <family val="2"/>
      <charset val="238"/>
      <scheme val="minor"/>
    </font>
    <font>
      <i/>
      <sz val="11"/>
      <color rgb="FF0066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4" fontId="0" fillId="0" borderId="0" xfId="0" applyNumberFormat="1"/>
    <xf numFmtId="0" fontId="1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ont="1" applyFill="1" applyBorder="1" applyAlignment="1" applyProtection="1">
      <alignment horizontal="right" vertical="center" wrapText="1" indent="1"/>
    </xf>
    <xf numFmtId="4" fontId="1" fillId="0" borderId="0" xfId="0" applyNumberFormat="1" applyFont="1" applyFill="1" applyBorder="1" applyAlignment="1" applyProtection="1">
      <alignment horizontal="right" vertical="center" wrapText="1" indent="1"/>
    </xf>
    <xf numFmtId="164" fontId="1" fillId="0" borderId="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 wrapText="1" indent="2"/>
    </xf>
    <xf numFmtId="4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 applyProtection="1">
      <alignment horizontal="right" vertical="center" indent="2"/>
    </xf>
    <xf numFmtId="164" fontId="0" fillId="0" borderId="1" xfId="0" applyNumberFormat="1" applyFont="1" applyFill="1" applyBorder="1" applyAlignment="1" applyProtection="1">
      <alignment horizontal="right" vertical="center" wrapText="1" indent="2"/>
    </xf>
    <xf numFmtId="4" fontId="1" fillId="0" borderId="1" xfId="0" applyNumberFormat="1" applyFont="1" applyFill="1" applyBorder="1" applyAlignment="1" applyProtection="1">
      <alignment horizontal="right" vertical="center" wrapText="1" indent="2"/>
    </xf>
    <xf numFmtId="164" fontId="1" fillId="0" borderId="1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 indent="2"/>
    </xf>
    <xf numFmtId="4" fontId="1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6" xfId="0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164" fontId="0" fillId="0" borderId="0" xfId="0" applyNumberFormat="1" applyFill="1" applyBorder="1" applyAlignment="1" applyProtection="1">
      <alignment horizontal="right" vertical="center" wrapText="1"/>
    </xf>
    <xf numFmtId="164" fontId="0" fillId="0" borderId="2" xfId="0" applyNumberFormat="1" applyFont="1" applyFill="1" applyBorder="1" applyAlignment="1" applyProtection="1">
      <alignment horizontal="right" vertical="center" wrapText="1" indent="2"/>
    </xf>
    <xf numFmtId="164" fontId="0" fillId="0" borderId="5" xfId="0" applyNumberFormat="1" applyFont="1" applyFill="1" applyBorder="1" applyAlignment="1" applyProtection="1">
      <alignment horizontal="right" vertical="center" wrapText="1" indent="2"/>
    </xf>
    <xf numFmtId="0" fontId="5" fillId="0" borderId="0" xfId="0" applyFont="1" applyFill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1">
    <dxf>
      <font>
        <strike val="0"/>
        <color rgb="FF006600"/>
      </font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="110" zoomScaleNormal="110" zoomScaleSheetLayoutView="110" workbookViewId="0">
      <selection activeCell="C4" sqref="C4:G4"/>
    </sheetView>
  </sheetViews>
  <sheetFormatPr defaultRowHeight="15" x14ac:dyDescent="0.25"/>
  <cols>
    <col min="1" max="1" width="0.85546875" customWidth="1"/>
    <col min="2" max="2" width="24.42578125" customWidth="1"/>
    <col min="3" max="3" width="30.42578125" customWidth="1"/>
    <col min="4" max="4" width="15.28515625" customWidth="1"/>
    <col min="5" max="5" width="17.28515625" customWidth="1"/>
    <col min="6" max="6" width="12.85546875" customWidth="1"/>
    <col min="7" max="7" width="14.28515625" customWidth="1"/>
    <col min="8" max="8" width="0.7109375" customWidth="1"/>
    <col min="9" max="9" width="9.140625" customWidth="1"/>
    <col min="10" max="10" width="13" customWidth="1"/>
    <col min="11" max="11" width="15" customWidth="1"/>
    <col min="12" max="12" width="0.5703125" customWidth="1"/>
    <col min="13" max="13" width="9.28515625" customWidth="1"/>
    <col min="14" max="14" width="12.5703125" customWidth="1"/>
    <col min="15" max="15" width="14.85546875" customWidth="1"/>
    <col min="16" max="16" width="2" customWidth="1"/>
    <col min="17" max="17" width="11.28515625" customWidth="1"/>
    <col min="18" max="18" width="13.140625" customWidth="1"/>
  </cols>
  <sheetData>
    <row r="1" spans="1:16" ht="13.15" customHeight="1" x14ac:dyDescent="0.25">
      <c r="A1" s="1"/>
      <c r="B1" s="49" t="s">
        <v>38</v>
      </c>
      <c r="C1" s="49"/>
      <c r="D1" s="49"/>
      <c r="E1" s="49"/>
      <c r="F1" s="49"/>
      <c r="G1" s="49"/>
      <c r="H1" s="5"/>
      <c r="I1" s="65" t="s">
        <v>48</v>
      </c>
      <c r="J1" s="65"/>
      <c r="K1" s="65"/>
      <c r="L1" s="65"/>
      <c r="M1" s="65"/>
      <c r="N1" s="65"/>
      <c r="O1" s="65"/>
    </row>
    <row r="2" spans="1:16" ht="10.15" customHeight="1" x14ac:dyDescent="0.25">
      <c r="A2" s="1"/>
      <c r="B2" s="3"/>
      <c r="C2" s="4"/>
      <c r="D2" s="5"/>
      <c r="E2" s="5"/>
      <c r="F2" s="5"/>
      <c r="G2" s="5"/>
      <c r="H2" s="5"/>
      <c r="I2" s="65"/>
      <c r="J2" s="65"/>
      <c r="K2" s="65"/>
      <c r="L2" s="65"/>
      <c r="M2" s="65"/>
      <c r="N2" s="65"/>
      <c r="O2" s="65"/>
    </row>
    <row r="3" spans="1:16" ht="13.15" customHeight="1" x14ac:dyDescent="0.25">
      <c r="A3" s="1"/>
      <c r="B3" s="50" t="s">
        <v>11</v>
      </c>
      <c r="C3" s="50"/>
      <c r="D3" s="50"/>
      <c r="E3" s="50"/>
      <c r="F3" s="50"/>
      <c r="G3" s="50"/>
      <c r="H3" s="5"/>
      <c r="I3" s="65"/>
      <c r="J3" s="65"/>
      <c r="K3" s="65"/>
      <c r="L3" s="65"/>
      <c r="M3" s="65"/>
      <c r="N3" s="65"/>
      <c r="O3" s="65"/>
    </row>
    <row r="4" spans="1:16" ht="13.15" customHeight="1" x14ac:dyDescent="0.25">
      <c r="A4" s="1"/>
      <c r="B4" s="29" t="s">
        <v>9</v>
      </c>
      <c r="C4" s="52"/>
      <c r="D4" s="53"/>
      <c r="E4" s="53"/>
      <c r="F4" s="53"/>
      <c r="G4" s="54"/>
      <c r="H4" s="14"/>
      <c r="I4" s="65"/>
      <c r="J4" s="65"/>
      <c r="K4" s="65"/>
      <c r="L4" s="65"/>
      <c r="M4" s="65"/>
      <c r="N4" s="65"/>
      <c r="O4" s="65"/>
    </row>
    <row r="5" spans="1:16" ht="13.15" customHeight="1" x14ac:dyDescent="0.25">
      <c r="A5" s="1"/>
      <c r="B5" s="29" t="s">
        <v>10</v>
      </c>
      <c r="C5" s="55" t="s">
        <v>21</v>
      </c>
      <c r="D5" s="56"/>
      <c r="E5" s="56"/>
      <c r="F5" s="56"/>
      <c r="G5" s="57"/>
      <c r="H5" s="14"/>
      <c r="I5" s="66" t="s">
        <v>32</v>
      </c>
      <c r="J5" s="66"/>
      <c r="K5" s="66"/>
      <c r="L5" s="14"/>
      <c r="M5" s="66" t="s">
        <v>49</v>
      </c>
      <c r="N5" s="66"/>
      <c r="O5" s="66"/>
    </row>
    <row r="6" spans="1:16" ht="6.6" customHeight="1" x14ac:dyDescent="0.25">
      <c r="A6" s="1"/>
      <c r="B6" s="7"/>
      <c r="C6" s="7"/>
      <c r="D6" s="7"/>
      <c r="E6" s="7"/>
      <c r="F6" s="7"/>
      <c r="G6" s="7"/>
      <c r="H6" s="14"/>
      <c r="I6" s="14"/>
      <c r="J6" s="14"/>
      <c r="K6" s="14"/>
      <c r="L6" s="14"/>
      <c r="M6" s="14"/>
      <c r="N6" s="14"/>
      <c r="O6" s="14"/>
    </row>
    <row r="7" spans="1:16" ht="12.6" customHeight="1" x14ac:dyDescent="0.25">
      <c r="A7" s="1"/>
      <c r="B7" s="42" t="s">
        <v>36</v>
      </c>
      <c r="C7" s="42"/>
      <c r="D7" s="42"/>
      <c r="E7" s="42"/>
      <c r="F7" s="42"/>
      <c r="G7" s="42"/>
      <c r="H7" s="14"/>
      <c r="I7" s="34" t="str">
        <f>IF(G36&lt;0,"pokud nebyla podmínka splněna – proveďte výpočet za předchozí roky","")</f>
        <v/>
      </c>
      <c r="J7" s="34"/>
      <c r="K7" s="34"/>
      <c r="L7" s="34"/>
      <c r="M7" s="34"/>
      <c r="N7" s="34"/>
      <c r="O7" s="34"/>
    </row>
    <row r="8" spans="1:16" ht="28.15" customHeight="1" x14ac:dyDescent="0.25">
      <c r="A8" s="1"/>
      <c r="B8" s="43" t="s">
        <v>12</v>
      </c>
      <c r="C8" s="44"/>
      <c r="D8" s="45"/>
      <c r="E8" s="30" t="s">
        <v>23</v>
      </c>
      <c r="F8" s="58" t="s">
        <v>31</v>
      </c>
      <c r="G8" s="58"/>
      <c r="H8" s="14"/>
      <c r="I8" s="30" t="s">
        <v>7</v>
      </c>
      <c r="J8" s="58" t="s">
        <v>31</v>
      </c>
      <c r="K8" s="58"/>
      <c r="L8" s="14"/>
      <c r="M8" s="30" t="s">
        <v>7</v>
      </c>
      <c r="N8" s="58" t="s">
        <v>31</v>
      </c>
      <c r="O8" s="58"/>
    </row>
    <row r="9" spans="1:16" ht="13.15" customHeight="1" x14ac:dyDescent="0.25">
      <c r="A9" s="1"/>
      <c r="B9" s="38" t="s">
        <v>27</v>
      </c>
      <c r="C9" s="51"/>
      <c r="D9" s="39"/>
      <c r="E9" s="21"/>
      <c r="F9" s="61">
        <v>0.3</v>
      </c>
      <c r="G9" s="62"/>
      <c r="H9" s="14"/>
      <c r="I9" s="15"/>
      <c r="J9" s="61">
        <v>0.3</v>
      </c>
      <c r="K9" s="62"/>
      <c r="L9" s="14"/>
      <c r="M9" s="15"/>
      <c r="N9" s="61">
        <v>0.3</v>
      </c>
      <c r="O9" s="62"/>
      <c r="P9" s="8"/>
    </row>
    <row r="10" spans="1:16" ht="13.15" customHeight="1" x14ac:dyDescent="0.25">
      <c r="A10" s="1"/>
      <c r="B10" s="43" t="s">
        <v>13</v>
      </c>
      <c r="C10" s="44"/>
      <c r="D10" s="44"/>
      <c r="E10" s="45"/>
      <c r="F10" s="40" t="str">
        <f>IF(E9="","",F9*E9)</f>
        <v/>
      </c>
      <c r="G10" s="41"/>
      <c r="H10" s="14"/>
      <c r="I10" s="14"/>
      <c r="J10" s="40" t="str">
        <f>IF(I9="","",J9*I9)</f>
        <v/>
      </c>
      <c r="K10" s="41"/>
      <c r="L10" s="14"/>
      <c r="M10" s="14"/>
      <c r="N10" s="40" t="str">
        <f>IF(M9="","",N9*M9)</f>
        <v/>
      </c>
      <c r="O10" s="41"/>
    </row>
    <row r="11" spans="1:16" ht="4.9000000000000004" customHeight="1" x14ac:dyDescent="0.25">
      <c r="A11" s="1"/>
      <c r="B11" s="7"/>
      <c r="C11" s="7"/>
      <c r="D11" s="7"/>
      <c r="E11" s="7"/>
      <c r="F11" s="7"/>
      <c r="G11" s="7"/>
      <c r="H11" s="14"/>
      <c r="I11" s="60"/>
      <c r="J11" s="60"/>
      <c r="K11" s="14"/>
      <c r="L11" s="14"/>
      <c r="M11" s="60"/>
      <c r="N11" s="60"/>
      <c r="O11" s="14"/>
    </row>
    <row r="12" spans="1:16" ht="13.15" customHeight="1" x14ac:dyDescent="0.25">
      <c r="A12" s="1"/>
      <c r="B12" s="47" t="s">
        <v>51</v>
      </c>
      <c r="C12" s="47"/>
      <c r="D12" s="47"/>
      <c r="E12" s="47"/>
      <c r="F12" s="47"/>
      <c r="G12" s="47"/>
      <c r="H12" s="14"/>
      <c r="I12" s="14"/>
      <c r="J12" s="48" t="s">
        <v>46</v>
      </c>
      <c r="K12" s="48"/>
      <c r="L12" s="14"/>
      <c r="M12" s="14"/>
      <c r="N12" s="48" t="s">
        <v>50</v>
      </c>
      <c r="O12" s="48"/>
    </row>
    <row r="13" spans="1:16" ht="30" customHeight="1" x14ac:dyDescent="0.25">
      <c r="A13" s="1"/>
      <c r="B13" s="43" t="s">
        <v>30</v>
      </c>
      <c r="C13" s="45"/>
      <c r="D13" s="30" t="s">
        <v>17</v>
      </c>
      <c r="E13" s="30" t="s">
        <v>22</v>
      </c>
      <c r="F13" s="30" t="s">
        <v>15</v>
      </c>
      <c r="G13" s="30" t="s">
        <v>39</v>
      </c>
      <c r="H13" s="14"/>
      <c r="I13" s="14"/>
      <c r="J13" s="30" t="s">
        <v>15</v>
      </c>
      <c r="K13" s="30" t="s">
        <v>39</v>
      </c>
      <c r="L13" s="14"/>
      <c r="M13" s="14"/>
      <c r="N13" s="30" t="s">
        <v>15</v>
      </c>
      <c r="O13" s="30" t="s">
        <v>39</v>
      </c>
    </row>
    <row r="14" spans="1:16" ht="13.15" customHeight="1" x14ac:dyDescent="0.25">
      <c r="A14" s="1"/>
      <c r="B14" s="38" t="s">
        <v>6</v>
      </c>
      <c r="C14" s="39"/>
      <c r="D14" s="26">
        <v>30</v>
      </c>
      <c r="E14" s="20">
        <v>1</v>
      </c>
      <c r="F14" s="27"/>
      <c r="G14" s="20" t="str">
        <f>IF(F14="","",F14/$D14*$E14)</f>
        <v/>
      </c>
      <c r="H14" s="22"/>
      <c r="I14" s="22"/>
      <c r="J14" s="27"/>
      <c r="K14" s="20" t="str">
        <f t="shared" ref="K14:K22" si="0">IF(J14="","",J14/$D14*$E14)</f>
        <v/>
      </c>
      <c r="L14" s="22"/>
      <c r="M14" s="22"/>
      <c r="N14" s="27"/>
      <c r="O14" s="20" t="str">
        <f>IF(N14="","",N14/$D14*$E14)</f>
        <v/>
      </c>
    </row>
    <row r="15" spans="1:16" ht="13.15" customHeight="1" x14ac:dyDescent="0.25">
      <c r="A15" s="1"/>
      <c r="B15" s="38" t="s">
        <v>5</v>
      </c>
      <c r="C15" s="39"/>
      <c r="D15" s="26">
        <v>25</v>
      </c>
      <c r="E15" s="20">
        <v>0.75</v>
      </c>
      <c r="F15" s="27"/>
      <c r="G15" s="20" t="str">
        <f t="shared" ref="G15:G22" si="1">IF(F15="","",F15/$D15*$E15)</f>
        <v/>
      </c>
      <c r="H15" s="22"/>
      <c r="I15" s="22"/>
      <c r="J15" s="27"/>
      <c r="K15" s="20" t="str">
        <f t="shared" si="0"/>
        <v/>
      </c>
      <c r="L15" s="22"/>
      <c r="M15" s="22"/>
      <c r="N15" s="27"/>
      <c r="O15" s="20" t="str">
        <f t="shared" ref="O15:O22" si="2">IF(N15="","",N15/$D15*$E15)</f>
        <v/>
      </c>
    </row>
    <row r="16" spans="1:16" ht="13.15" customHeight="1" x14ac:dyDescent="0.25">
      <c r="A16" s="1"/>
      <c r="B16" s="38" t="s">
        <v>8</v>
      </c>
      <c r="C16" s="39"/>
      <c r="D16" s="26">
        <v>15</v>
      </c>
      <c r="E16" s="20">
        <v>1</v>
      </c>
      <c r="F16" s="27"/>
      <c r="G16" s="20" t="str">
        <f t="shared" si="1"/>
        <v/>
      </c>
      <c r="H16" s="22"/>
      <c r="I16" s="22"/>
      <c r="J16" s="27"/>
      <c r="K16" s="20" t="str">
        <f t="shared" si="0"/>
        <v/>
      </c>
      <c r="L16" s="22"/>
      <c r="M16" s="22"/>
      <c r="N16" s="27"/>
      <c r="O16" s="20" t="str">
        <f t="shared" si="2"/>
        <v/>
      </c>
    </row>
    <row r="17" spans="1:15" ht="13.15" customHeight="1" x14ac:dyDescent="0.25">
      <c r="A17" s="1"/>
      <c r="B17" s="38" t="s">
        <v>37</v>
      </c>
      <c r="C17" s="39"/>
      <c r="D17" s="26">
        <v>15</v>
      </c>
      <c r="E17" s="20">
        <v>0.65</v>
      </c>
      <c r="F17" s="27"/>
      <c r="G17" s="20" t="str">
        <f t="shared" si="1"/>
        <v/>
      </c>
      <c r="H17" s="22"/>
      <c r="I17" s="22"/>
      <c r="J17" s="27"/>
      <c r="K17" s="20" t="str">
        <f t="shared" si="0"/>
        <v/>
      </c>
      <c r="L17" s="22"/>
      <c r="M17" s="22"/>
      <c r="N17" s="27"/>
      <c r="O17" s="20" t="str">
        <f t="shared" si="2"/>
        <v/>
      </c>
    </row>
    <row r="18" spans="1:15" ht="13.15" customHeight="1" x14ac:dyDescent="0.25">
      <c r="A18" s="1"/>
      <c r="B18" s="38" t="s">
        <v>2</v>
      </c>
      <c r="C18" s="39"/>
      <c r="D18" s="26">
        <v>20</v>
      </c>
      <c r="E18" s="20">
        <v>0.18</v>
      </c>
      <c r="F18" s="27"/>
      <c r="G18" s="20" t="str">
        <f t="shared" si="1"/>
        <v/>
      </c>
      <c r="H18" s="22"/>
      <c r="I18" s="22"/>
      <c r="J18" s="27"/>
      <c r="K18" s="20" t="str">
        <f t="shared" si="0"/>
        <v/>
      </c>
      <c r="L18" s="22"/>
      <c r="M18" s="22"/>
      <c r="N18" s="27"/>
      <c r="O18" s="20" t="str">
        <f t="shared" si="2"/>
        <v/>
      </c>
    </row>
    <row r="19" spans="1:15" ht="13.15" customHeight="1" x14ac:dyDescent="0.25">
      <c r="A19" s="1"/>
      <c r="B19" s="38" t="s">
        <v>3</v>
      </c>
      <c r="C19" s="39"/>
      <c r="D19" s="26">
        <v>20</v>
      </c>
      <c r="E19" s="20">
        <v>0.1</v>
      </c>
      <c r="F19" s="27"/>
      <c r="G19" s="20" t="str">
        <f t="shared" si="1"/>
        <v/>
      </c>
      <c r="H19" s="22"/>
      <c r="I19" s="22"/>
      <c r="J19" s="27"/>
      <c r="K19" s="20" t="str">
        <f t="shared" si="0"/>
        <v/>
      </c>
      <c r="L19" s="22"/>
      <c r="M19" s="22"/>
      <c r="N19" s="27"/>
      <c r="O19" s="20" t="str">
        <f t="shared" si="2"/>
        <v/>
      </c>
    </row>
    <row r="20" spans="1:15" ht="13.15" customHeight="1" x14ac:dyDescent="0.25">
      <c r="A20" s="1"/>
      <c r="B20" s="38" t="s">
        <v>4</v>
      </c>
      <c r="C20" s="39"/>
      <c r="D20" s="26">
        <v>20</v>
      </c>
      <c r="E20" s="20">
        <v>0.15</v>
      </c>
      <c r="F20" s="27"/>
      <c r="G20" s="20" t="str">
        <f t="shared" si="1"/>
        <v/>
      </c>
      <c r="H20" s="22"/>
      <c r="I20" s="22"/>
      <c r="J20" s="27"/>
      <c r="K20" s="20" t="str">
        <f t="shared" si="0"/>
        <v/>
      </c>
      <c r="L20" s="22"/>
      <c r="M20" s="22"/>
      <c r="N20" s="27"/>
      <c r="O20" s="20" t="str">
        <f t="shared" si="2"/>
        <v/>
      </c>
    </row>
    <row r="21" spans="1:15" ht="13.15" customHeight="1" x14ac:dyDescent="0.25">
      <c r="A21" s="1"/>
      <c r="B21" s="38" t="s">
        <v>0</v>
      </c>
      <c r="C21" s="39"/>
      <c r="D21" s="26">
        <v>5</v>
      </c>
      <c r="E21" s="20">
        <v>0.3</v>
      </c>
      <c r="F21" s="27"/>
      <c r="G21" s="20" t="str">
        <f t="shared" si="1"/>
        <v/>
      </c>
      <c r="H21" s="22"/>
      <c r="I21" s="22"/>
      <c r="J21" s="27"/>
      <c r="K21" s="20" t="str">
        <f t="shared" si="0"/>
        <v/>
      </c>
      <c r="L21" s="22"/>
      <c r="M21" s="22"/>
      <c r="N21" s="27"/>
      <c r="O21" s="20" t="str">
        <f t="shared" si="2"/>
        <v/>
      </c>
    </row>
    <row r="22" spans="1:15" ht="13.15" customHeight="1" x14ac:dyDescent="0.25">
      <c r="A22" s="1"/>
      <c r="B22" s="38" t="s">
        <v>1</v>
      </c>
      <c r="C22" s="39"/>
      <c r="D22" s="26">
        <v>5</v>
      </c>
      <c r="E22" s="20">
        <v>0.17</v>
      </c>
      <c r="F22" s="27"/>
      <c r="G22" s="20" t="str">
        <f t="shared" si="1"/>
        <v/>
      </c>
      <c r="H22" s="22"/>
      <c r="I22" s="22"/>
      <c r="J22" s="27"/>
      <c r="K22" s="20" t="str">
        <f t="shared" si="0"/>
        <v/>
      </c>
      <c r="L22" s="22"/>
      <c r="M22" s="22"/>
      <c r="N22" s="27"/>
      <c r="O22" s="20" t="str">
        <f t="shared" si="2"/>
        <v/>
      </c>
    </row>
    <row r="23" spans="1:15" ht="12.6" customHeight="1" x14ac:dyDescent="0.25">
      <c r="A23" s="1"/>
      <c r="B23" s="43" t="s">
        <v>16</v>
      </c>
      <c r="C23" s="44"/>
      <c r="D23" s="44"/>
      <c r="E23" s="44"/>
      <c r="F23" s="45"/>
      <c r="G23" s="24" t="str">
        <f>IF(E9="","",SUM(G14:G22))</f>
        <v/>
      </c>
      <c r="H23" s="14"/>
      <c r="I23" s="14"/>
      <c r="J23" s="14"/>
      <c r="K23" s="24" t="str">
        <f>IF(I9="","",SUM(K14:K22))</f>
        <v/>
      </c>
      <c r="L23" s="14"/>
      <c r="M23" s="14"/>
      <c r="N23" s="14"/>
      <c r="O23" s="24" t="str">
        <f>IF(M9="","",SUM(O14:O22))</f>
        <v/>
      </c>
    </row>
    <row r="24" spans="1:15" ht="4.1500000000000004" customHeight="1" x14ac:dyDescent="0.25">
      <c r="A24" s="1"/>
      <c r="B24" s="7"/>
      <c r="C24" s="7"/>
      <c r="D24" s="7"/>
      <c r="E24" s="7"/>
      <c r="F24" s="7"/>
      <c r="G24" s="7"/>
      <c r="H24" s="14"/>
      <c r="I24" s="14"/>
      <c r="J24" s="14"/>
      <c r="K24" s="14"/>
      <c r="L24" s="14"/>
      <c r="M24" s="14"/>
      <c r="N24" s="14"/>
      <c r="O24" s="14"/>
    </row>
    <row r="25" spans="1:15" ht="12.6" customHeight="1" x14ac:dyDescent="0.25">
      <c r="A25" s="1"/>
      <c r="B25" s="47" t="s">
        <v>52</v>
      </c>
      <c r="C25" s="47"/>
      <c r="D25" s="47"/>
      <c r="E25" s="47"/>
      <c r="F25" s="47"/>
      <c r="G25" s="47"/>
      <c r="H25" s="14"/>
      <c r="I25" s="14"/>
      <c r="J25" s="48" t="s">
        <v>46</v>
      </c>
      <c r="K25" s="48"/>
      <c r="L25" s="14"/>
      <c r="M25" s="14"/>
      <c r="N25" s="48" t="s">
        <v>50</v>
      </c>
      <c r="O25" s="48"/>
    </row>
    <row r="26" spans="1:15" ht="28.15" customHeight="1" x14ac:dyDescent="0.25">
      <c r="A26" s="1"/>
      <c r="B26" s="37" t="s">
        <v>18</v>
      </c>
      <c r="C26" s="37"/>
      <c r="D26" s="37"/>
      <c r="E26" s="30" t="s">
        <v>22</v>
      </c>
      <c r="F26" s="30" t="s">
        <v>23</v>
      </c>
      <c r="G26" s="30" t="s">
        <v>14</v>
      </c>
      <c r="H26" s="14"/>
      <c r="I26" s="14"/>
      <c r="J26" s="30" t="s">
        <v>23</v>
      </c>
      <c r="K26" s="30" t="s">
        <v>14</v>
      </c>
      <c r="L26" s="14"/>
      <c r="M26" s="14"/>
      <c r="N26" s="30" t="s">
        <v>23</v>
      </c>
      <c r="O26" s="30" t="s">
        <v>14</v>
      </c>
    </row>
    <row r="27" spans="1:15" ht="18" customHeight="1" x14ac:dyDescent="0.25">
      <c r="A27" s="1"/>
      <c r="B27" s="36" t="s">
        <v>40</v>
      </c>
      <c r="C27" s="36"/>
      <c r="D27" s="36"/>
      <c r="E27" s="20">
        <v>0.3</v>
      </c>
      <c r="F27" s="21"/>
      <c r="G27" s="20" t="str">
        <f>IF(F27="","",F27*$E27)</f>
        <v/>
      </c>
      <c r="H27" s="22"/>
      <c r="I27" s="22"/>
      <c r="J27" s="21"/>
      <c r="K27" s="20" t="str">
        <f>IF(J27="","",J27*$E27)</f>
        <v/>
      </c>
      <c r="L27" s="22"/>
      <c r="M27" s="22"/>
      <c r="N27" s="21"/>
      <c r="O27" s="20" t="str">
        <f>IF(N27="","",N27*$E27)</f>
        <v/>
      </c>
    </row>
    <row r="28" spans="1:15" ht="13.15" customHeight="1" x14ac:dyDescent="0.25">
      <c r="A28" s="1"/>
      <c r="B28" s="36" t="s">
        <v>28</v>
      </c>
      <c r="C28" s="36"/>
      <c r="D28" s="36"/>
      <c r="E28" s="20">
        <v>0.35</v>
      </c>
      <c r="F28" s="21"/>
      <c r="G28" s="20" t="str">
        <f t="shared" ref="G28:G29" si="3">IF(F28="","",F28*$E28)</f>
        <v/>
      </c>
      <c r="H28" s="22"/>
      <c r="I28" s="22"/>
      <c r="J28" s="21"/>
      <c r="K28" s="20" t="str">
        <f t="shared" ref="K28:K29" si="4">IF(J28="","",J28*$E28)</f>
        <v/>
      </c>
      <c r="L28" s="22"/>
      <c r="M28" s="22"/>
      <c r="N28" s="21"/>
      <c r="O28" s="20" t="str">
        <f t="shared" ref="O28:O29" si="5">IF(N28="","",N28*$E28)</f>
        <v/>
      </c>
    </row>
    <row r="29" spans="1:15" ht="13.15" customHeight="1" x14ac:dyDescent="0.25">
      <c r="A29" s="1"/>
      <c r="B29" s="36" t="s">
        <v>29</v>
      </c>
      <c r="C29" s="36"/>
      <c r="D29" s="36"/>
      <c r="E29" s="20">
        <v>0.1</v>
      </c>
      <c r="F29" s="21"/>
      <c r="G29" s="20" t="str">
        <f t="shared" si="3"/>
        <v/>
      </c>
      <c r="H29" s="22"/>
      <c r="I29" s="22"/>
      <c r="J29" s="21"/>
      <c r="K29" s="20" t="str">
        <f t="shared" si="4"/>
        <v/>
      </c>
      <c r="L29" s="22"/>
      <c r="M29" s="22"/>
      <c r="N29" s="21"/>
      <c r="O29" s="20" t="str">
        <f t="shared" si="5"/>
        <v/>
      </c>
    </row>
    <row r="30" spans="1:15" ht="13.15" customHeight="1" x14ac:dyDescent="0.25">
      <c r="A30" s="1"/>
      <c r="B30" s="43" t="s">
        <v>16</v>
      </c>
      <c r="C30" s="44"/>
      <c r="D30" s="44"/>
      <c r="E30" s="44"/>
      <c r="F30" s="45"/>
      <c r="G30" s="24" t="str">
        <f>IF(E9="","",SUM(G27:G29))</f>
        <v/>
      </c>
      <c r="H30" s="14"/>
      <c r="I30" s="14"/>
      <c r="J30" s="14"/>
      <c r="K30" s="24" t="str">
        <f>IF(I9="","",SUM(K27:K29))</f>
        <v/>
      </c>
      <c r="L30" s="14"/>
      <c r="M30" s="14"/>
      <c r="N30" s="14"/>
      <c r="O30" s="24" t="str">
        <f>IF(M9="","",SUM(O27:O29))</f>
        <v/>
      </c>
    </row>
    <row r="31" spans="1:15" ht="4.9000000000000004" customHeight="1" x14ac:dyDescent="0.25">
      <c r="A31" s="1"/>
      <c r="B31" s="7"/>
      <c r="C31" s="7"/>
      <c r="D31" s="7"/>
      <c r="E31" s="7"/>
      <c r="F31" s="7"/>
      <c r="G31" s="7"/>
      <c r="H31" s="14"/>
      <c r="I31" s="14"/>
      <c r="J31" s="14"/>
      <c r="K31" s="14"/>
      <c r="L31" s="14"/>
      <c r="M31" s="14"/>
      <c r="N31" s="14"/>
      <c r="O31" s="14"/>
    </row>
    <row r="32" spans="1:15" ht="13.15" customHeight="1" x14ac:dyDescent="0.25">
      <c r="A32" s="1"/>
      <c r="B32" s="42" t="s">
        <v>41</v>
      </c>
      <c r="C32" s="42"/>
      <c r="D32" s="42"/>
      <c r="E32" s="42"/>
      <c r="F32" s="42"/>
      <c r="G32" s="42"/>
      <c r="H32" s="14"/>
      <c r="I32" s="14"/>
      <c r="J32" s="14"/>
      <c r="K32" s="14"/>
      <c r="L32" s="14"/>
      <c r="M32" s="14"/>
      <c r="N32" s="14"/>
      <c r="O32" s="14"/>
    </row>
    <row r="33" spans="1:18" ht="28.15" customHeight="1" x14ac:dyDescent="0.25">
      <c r="A33" s="1"/>
      <c r="B33" s="37" t="s">
        <v>19</v>
      </c>
      <c r="C33" s="37"/>
      <c r="D33" s="37"/>
      <c r="E33" s="37"/>
      <c r="F33" s="30" t="s">
        <v>14</v>
      </c>
      <c r="G33" s="31" t="s">
        <v>24</v>
      </c>
      <c r="H33" s="14"/>
      <c r="I33" s="14"/>
      <c r="J33" s="30" t="s">
        <v>14</v>
      </c>
      <c r="K33" s="31" t="s">
        <v>24</v>
      </c>
      <c r="L33" s="14"/>
      <c r="M33" s="14"/>
      <c r="N33" s="30" t="s">
        <v>14</v>
      </c>
      <c r="O33" s="31" t="s">
        <v>24</v>
      </c>
      <c r="Q33" s="9"/>
      <c r="R33" s="9"/>
    </row>
    <row r="34" spans="1:18" ht="13.15" customHeight="1" x14ac:dyDescent="0.25">
      <c r="A34" s="1"/>
      <c r="B34" s="36" t="s">
        <v>25</v>
      </c>
      <c r="C34" s="36"/>
      <c r="D34" s="36"/>
      <c r="E34" s="36"/>
      <c r="F34" s="20" t="str">
        <f>IF(E9="","",G23+G30)</f>
        <v/>
      </c>
      <c r="G34" s="23" t="str">
        <f>IF(E9=0,"",F34/E9)</f>
        <v/>
      </c>
      <c r="H34" s="22"/>
      <c r="I34" s="22"/>
      <c r="J34" s="20" t="str">
        <f>IF(I9="","",K23+K30)</f>
        <v/>
      </c>
      <c r="K34" s="23" t="str">
        <f>IF(I9=0,"",J34/I9)</f>
        <v/>
      </c>
      <c r="L34" s="22"/>
      <c r="M34" s="22"/>
      <c r="N34" s="20" t="str">
        <f>IF(M9="","",O23+O30)</f>
        <v/>
      </c>
      <c r="O34" s="23" t="str">
        <f>IF(M9=0,"",N34/M9)</f>
        <v/>
      </c>
      <c r="Q34" s="10"/>
      <c r="R34" s="11"/>
    </row>
    <row r="35" spans="1:18" ht="13.15" customHeight="1" x14ac:dyDescent="0.25">
      <c r="A35" s="1"/>
      <c r="B35" s="36" t="s">
        <v>26</v>
      </c>
      <c r="C35" s="36"/>
      <c r="D35" s="36"/>
      <c r="E35" s="36"/>
      <c r="F35" s="20" t="str">
        <f>F10</f>
        <v/>
      </c>
      <c r="G35" s="23">
        <v>0.3</v>
      </c>
      <c r="H35" s="22"/>
      <c r="I35" s="22"/>
      <c r="J35" s="20" t="str">
        <f>J10</f>
        <v/>
      </c>
      <c r="K35" s="23">
        <v>0.3</v>
      </c>
      <c r="L35" s="22"/>
      <c r="M35" s="22"/>
      <c r="N35" s="20" t="str">
        <f>N10</f>
        <v/>
      </c>
      <c r="O35" s="23">
        <v>0.3</v>
      </c>
      <c r="Q35" s="10"/>
      <c r="R35" s="11"/>
    </row>
    <row r="36" spans="1:18" ht="13.15" customHeight="1" x14ac:dyDescent="0.25">
      <c r="A36" s="1"/>
      <c r="B36" s="37" t="s">
        <v>42</v>
      </c>
      <c r="C36" s="37"/>
      <c r="D36" s="37"/>
      <c r="E36" s="37"/>
      <c r="F36" s="24" t="str">
        <f>IF(E9="","",F34-F35)</f>
        <v/>
      </c>
      <c r="G36" s="25" t="str">
        <f>IF(E9=0,"",G34-G35)</f>
        <v/>
      </c>
      <c r="H36" s="22"/>
      <c r="I36" s="22"/>
      <c r="J36" s="24" t="str">
        <f>IF(I9="","",J34-J35)</f>
        <v/>
      </c>
      <c r="K36" s="25" t="str">
        <f>IF(I9=0,"",K34-K35)</f>
        <v/>
      </c>
      <c r="L36" s="22"/>
      <c r="M36" s="22"/>
      <c r="N36" s="24" t="str">
        <f>IF(M9="","",N34-N35)</f>
        <v/>
      </c>
      <c r="O36" s="25" t="str">
        <f>IF(M9=0,"",O34-O35)</f>
        <v/>
      </c>
      <c r="Q36" s="12"/>
      <c r="R36" s="13"/>
    </row>
    <row r="37" spans="1:18" ht="16.149999999999999" customHeight="1" x14ac:dyDescent="0.25">
      <c r="A37" s="1"/>
      <c r="B37" s="14"/>
      <c r="C37" s="14"/>
      <c r="D37" s="14"/>
      <c r="E37" s="14"/>
      <c r="F37" s="16"/>
      <c r="G37" s="17" t="str">
        <f>IF(E9=0,"",IF(G36&lt;0,"podmínka nebyla splněna – proveďte výpočet za předchozí roky","podmínka byla splněna"))</f>
        <v/>
      </c>
      <c r="H37" s="14"/>
      <c r="I37" s="14"/>
      <c r="J37" s="14"/>
      <c r="K37" s="14"/>
      <c r="L37" s="14"/>
      <c r="M37" s="14"/>
      <c r="N37" s="14"/>
      <c r="O37" s="14"/>
    </row>
    <row r="38" spans="1:18" ht="13.15" customHeight="1" x14ac:dyDescent="0.25">
      <c r="A38" s="1"/>
      <c r="B38" s="64" t="s">
        <v>34</v>
      </c>
      <c r="C38" s="64"/>
      <c r="D38" s="64"/>
      <c r="E38" s="64"/>
      <c r="F38" s="64"/>
      <c r="G38" s="25" t="str">
        <f>IF(E9=0,"",IF(I9=0,"",AVERAGE(G36,K36)))</f>
        <v/>
      </c>
      <c r="H38" s="14"/>
      <c r="I38" s="14"/>
      <c r="J38" s="14"/>
      <c r="K38" s="14"/>
      <c r="L38" s="14"/>
      <c r="M38" s="14"/>
      <c r="N38" s="14"/>
      <c r="O38" s="14"/>
    </row>
    <row r="39" spans="1:18" ht="13.15" customHeight="1" x14ac:dyDescent="0.25">
      <c r="A39" s="1"/>
      <c r="B39" s="64" t="s">
        <v>33</v>
      </c>
      <c r="C39" s="64"/>
      <c r="D39" s="64"/>
      <c r="E39" s="64"/>
      <c r="F39" s="64"/>
      <c r="G39" s="25" t="str">
        <f>IF(E9=0,"",IF(M9=0,"",AVERAGE(G36,K36,O36)))</f>
        <v/>
      </c>
      <c r="H39" s="14"/>
      <c r="I39" s="14"/>
      <c r="J39" s="14"/>
      <c r="K39" s="14"/>
      <c r="L39" s="14"/>
      <c r="M39" s="14"/>
      <c r="N39" s="14"/>
      <c r="O39" s="14"/>
    </row>
    <row r="40" spans="1:18" ht="13.15" customHeight="1" x14ac:dyDescent="0.25">
      <c r="A40" s="1"/>
      <c r="B40" s="35" t="s">
        <v>35</v>
      </c>
      <c r="C40" s="35"/>
      <c r="D40" s="35"/>
      <c r="E40" s="35"/>
      <c r="F40" s="35"/>
      <c r="G40" s="25" t="str">
        <f>IF(E9=0,"",IF(I9+M9=0,"",MAX(G38,G39)))</f>
        <v/>
      </c>
      <c r="H40" s="5"/>
      <c r="I40" s="5"/>
      <c r="J40" s="5"/>
      <c r="K40" s="5"/>
      <c r="L40" s="5"/>
      <c r="M40" s="5"/>
      <c r="N40" s="5"/>
      <c r="O40" s="5"/>
    </row>
    <row r="41" spans="1:18" ht="13.15" customHeight="1" x14ac:dyDescent="0.25">
      <c r="A41" s="1"/>
      <c r="B41" s="18"/>
      <c r="C41" s="18"/>
      <c r="D41" s="18"/>
      <c r="E41" s="18"/>
      <c r="F41" s="18"/>
      <c r="G41" s="19" t="str">
        <f>IF(E9=0,"",IF(G40="","",IF(G40&lt;0,IF(G40&lt;-15%,"podmínka nebyla splněna – snížení ekoplatby na chmelnice o 10 %","podmínka nebyla splněna – snížení ekoplatby na chmelnice o 5 %"),"podmínka byla splněna")))</f>
        <v/>
      </c>
      <c r="H41" s="5"/>
      <c r="I41" s="5"/>
      <c r="J41" s="5"/>
      <c r="K41" s="5"/>
      <c r="L41" s="5"/>
      <c r="M41" s="5"/>
      <c r="N41" s="5"/>
      <c r="O41" s="5"/>
    </row>
    <row r="42" spans="1:18" ht="13.15" customHeight="1" x14ac:dyDescent="0.25">
      <c r="A42" s="1"/>
      <c r="B42" s="6" t="s">
        <v>20</v>
      </c>
      <c r="C42" s="14"/>
      <c r="D42" s="14"/>
      <c r="E42" s="14"/>
      <c r="F42" s="14"/>
      <c r="G42" s="2"/>
      <c r="H42" s="5"/>
      <c r="I42" s="5"/>
      <c r="J42" s="5"/>
      <c r="K42" s="5"/>
      <c r="L42" s="5"/>
      <c r="M42" s="5"/>
      <c r="N42" s="5"/>
      <c r="O42" s="5"/>
    </row>
    <row r="43" spans="1:18" ht="13.9" customHeight="1" x14ac:dyDescent="0.25">
      <c r="A43" s="1"/>
      <c r="B43" s="63" t="s">
        <v>43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8" ht="13.9" customHeight="1" x14ac:dyDescent="0.25">
      <c r="A44" s="1"/>
      <c r="B44" s="59" t="s">
        <v>44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8" ht="49.9" customHeight="1" x14ac:dyDescent="0.25">
      <c r="B45" s="46" t="s">
        <v>53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8" ht="6.6" customHeight="1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8" ht="15.6" customHeight="1" x14ac:dyDescent="0.25">
      <c r="B47" s="32" t="s">
        <v>47</v>
      </c>
      <c r="C47" s="32"/>
      <c r="D47" s="32"/>
      <c r="E47" s="32"/>
      <c r="F47" s="32"/>
      <c r="G47" s="32"/>
      <c r="H47" s="32"/>
      <c r="I47" s="32"/>
      <c r="J47" s="32"/>
      <c r="K47" s="32"/>
    </row>
    <row r="48" spans="1:18" x14ac:dyDescent="0.25">
      <c r="B48" s="33" t="s">
        <v>45</v>
      </c>
      <c r="C48" s="33"/>
      <c r="D48" s="33"/>
      <c r="E48" s="33"/>
      <c r="F48" s="33"/>
      <c r="G48" s="33"/>
      <c r="H48" s="33"/>
      <c r="I48" s="33"/>
      <c r="J48" s="33"/>
      <c r="K48" s="33"/>
    </row>
  </sheetData>
  <sheetProtection password="DEBF" sheet="1" objects="1" scenarios="1" formatCells="0" formatColumns="0" formatRows="0" selectLockedCells="1"/>
  <mergeCells count="58">
    <mergeCell ref="I1:O4"/>
    <mergeCell ref="I5:K5"/>
    <mergeCell ref="M5:O5"/>
    <mergeCell ref="N25:O25"/>
    <mergeCell ref="J8:K8"/>
    <mergeCell ref="J9:K9"/>
    <mergeCell ref="J10:K10"/>
    <mergeCell ref="N8:O8"/>
    <mergeCell ref="N9:O9"/>
    <mergeCell ref="N10:O10"/>
    <mergeCell ref="B44:O44"/>
    <mergeCell ref="I11:J11"/>
    <mergeCell ref="F9:G9"/>
    <mergeCell ref="B21:C21"/>
    <mergeCell ref="B22:C22"/>
    <mergeCell ref="B12:G12"/>
    <mergeCell ref="B19:C19"/>
    <mergeCell ref="B10:E10"/>
    <mergeCell ref="B20:C20"/>
    <mergeCell ref="B13:C13"/>
    <mergeCell ref="B14:C14"/>
    <mergeCell ref="B15:C15"/>
    <mergeCell ref="B43:O43"/>
    <mergeCell ref="M11:N11"/>
    <mergeCell ref="B38:F38"/>
    <mergeCell ref="B39:F39"/>
    <mergeCell ref="B1:G1"/>
    <mergeCell ref="B3:G3"/>
    <mergeCell ref="B7:G7"/>
    <mergeCell ref="B9:D9"/>
    <mergeCell ref="C4:G4"/>
    <mergeCell ref="C5:G5"/>
    <mergeCell ref="B8:D8"/>
    <mergeCell ref="F8:G8"/>
    <mergeCell ref="B30:F30"/>
    <mergeCell ref="B33:E33"/>
    <mergeCell ref="B35:E35"/>
    <mergeCell ref="B25:G25"/>
    <mergeCell ref="N12:O12"/>
    <mergeCell ref="B16:C16"/>
    <mergeCell ref="J25:K25"/>
    <mergeCell ref="J12:K12"/>
    <mergeCell ref="B47:K47"/>
    <mergeCell ref="B48:K48"/>
    <mergeCell ref="I7:O7"/>
    <mergeCell ref="B40:F40"/>
    <mergeCell ref="B27:D27"/>
    <mergeCell ref="B28:D28"/>
    <mergeCell ref="B29:D29"/>
    <mergeCell ref="B36:E36"/>
    <mergeCell ref="B17:C17"/>
    <mergeCell ref="B18:C18"/>
    <mergeCell ref="F10:G10"/>
    <mergeCell ref="B34:E34"/>
    <mergeCell ref="B26:D26"/>
    <mergeCell ref="B32:G32"/>
    <mergeCell ref="B23:F23"/>
    <mergeCell ref="B45:O45"/>
  </mergeCells>
  <conditionalFormatting sqref="F37:G37">
    <cfRule type="containsText" dxfId="0" priority="1" operator="containsText" text="požadavek splněn">
      <formula>NOT(ISERROR(SEARCH("požadavek splněn",F37)))</formula>
    </cfRule>
  </conditionalFormatting>
  <pageMargins left="0.43307086614173229" right="0.43307086614173229" top="0.55118110236220474" bottom="0.55118110236220474" header="0.31496062992125984" footer="0.31496062992125984"/>
  <pageSetup paperSize="9" scale="72" fitToHeight="0" orientation="landscape" horizontalDpi="4294967292" verticalDpi="0" r:id="rId1"/>
  <ignoredErrors>
    <ignoredError sqref="F34:G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chmelnice</vt:lpstr>
      <vt:lpstr>chmelnice!Oblast_tisku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 Jan</cp:lastModifiedBy>
  <cp:lastPrinted>2023-05-16T14:37:08Z</cp:lastPrinted>
  <dcterms:created xsi:type="dcterms:W3CDTF">2021-02-01T08:42:03Z</dcterms:created>
  <dcterms:modified xsi:type="dcterms:W3CDTF">2024-10-02T09:46:16Z</dcterms:modified>
</cp:coreProperties>
</file>